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Water Income Stmnt" sheetId="1" r:id="rId1"/>
    <sheet name="Sewer Income Stmnt" sheetId="2" r:id="rId2"/>
  </sheets>
  <definedNames>
    <definedName name="_xlnm.Print_Titles" localSheetId="1">'Sewer Income Stmnt'!$1:$1</definedName>
    <definedName name="_xlnm.Print_Titles" localSheetId="0">'Water Income Stmnt'!$1:$1</definedName>
  </definedNames>
  <calcPr fullCalcOnLoad="1"/>
</workbook>
</file>

<file path=xl/sharedStrings.xml><?xml version="1.0" encoding="utf-8"?>
<sst xmlns="http://schemas.openxmlformats.org/spreadsheetml/2006/main" count="125" uniqueCount="71">
  <si>
    <t>Current Month</t>
  </si>
  <si>
    <t>Year to Date</t>
  </si>
  <si>
    <t>REVENUES</t>
  </si>
  <si>
    <t>SEWER INCOME</t>
  </si>
  <si>
    <t>SEWER TAP FEES</t>
  </si>
  <si>
    <t>DUMP FEES</t>
  </si>
  <si>
    <t>INTEREST INCOME ALLOCATED</t>
  </si>
  <si>
    <t>LATE FEES ALLOCATED</t>
  </si>
  <si>
    <t>SERVICE FEES ALLOCATED</t>
  </si>
  <si>
    <t>MISC INCOME ALLOCATED</t>
  </si>
  <si>
    <t>T.C.B. BILLING SERVICE FEE</t>
  </si>
  <si>
    <t>TOTAL REVENUES</t>
  </si>
  <si>
    <t/>
  </si>
  <si>
    <t>COST OF SALES</t>
  </si>
  <si>
    <t>TOTAL COST OF SALES</t>
  </si>
  <si>
    <t>GROSS PROFIT</t>
  </si>
  <si>
    <t>EXPENSES</t>
  </si>
  <si>
    <t>MISC. OFFICE EXPENSE</t>
  </si>
  <si>
    <t>OFFICE  SUPPLIES</t>
  </si>
  <si>
    <t>OFFICE EQUIPMENT ALLOCATED</t>
  </si>
  <si>
    <t>STORAGE BUILDING</t>
  </si>
  <si>
    <t>RENT MEN'S BUILDING</t>
  </si>
  <si>
    <t>WATER OFFICE-ALLOCATED</t>
  </si>
  <si>
    <t>WATER-MEN'S BLDG ALLOCATED</t>
  </si>
  <si>
    <t>ELECTRICITY-ALLOCATED</t>
  </si>
  <si>
    <t>ELEC-MEN'S BLDG ALLOCATED</t>
  </si>
  <si>
    <t>TELEPHONE ALLOCATED</t>
  </si>
  <si>
    <t>CELL PHONES ALLOCATED</t>
  </si>
  <si>
    <t>INTERNET ALLOCATED</t>
  </si>
  <si>
    <t>LIABILITY INS. ALLOCATED</t>
  </si>
  <si>
    <t>POSTAGE-ALLOCATED</t>
  </si>
  <si>
    <t>MISC BANK CHGS-ALLOC</t>
  </si>
  <si>
    <t>COMPUTER MAINT-ALLOC</t>
  </si>
  <si>
    <t>ACCOUNTING-ALLOC</t>
  </si>
  <si>
    <t>LEGAL FEES-ALLOC</t>
  </si>
  <si>
    <t>SEMINARS/TRAINING-ALLOC</t>
  </si>
  <si>
    <t>PERMITS-ALLOCATED</t>
  </si>
  <si>
    <t>CLOTHING-ALLOC</t>
  </si>
  <si>
    <t>HEAT MEN'S BUILDING</t>
  </si>
  <si>
    <t>SALARIES-OFFICE-ALLOC</t>
  </si>
  <si>
    <t>SALARIES-UTILITIES ALLOC</t>
  </si>
  <si>
    <t>SALARY-MANAGER ALLOC</t>
  </si>
  <si>
    <t>P/R TAXES-OFFICE ALLOC</t>
  </si>
  <si>
    <t>P/R TAXES-UTILITIES ALLOC</t>
  </si>
  <si>
    <t>HEALTH INS-OFFICE</t>
  </si>
  <si>
    <t>HEALTH INS-UTILITIES ALLOC</t>
  </si>
  <si>
    <t>PENSION-OFFICE ALLOC</t>
  </si>
  <si>
    <t>PENSION-UTILITIES ALLOC</t>
  </si>
  <si>
    <t>INTEREST-G&amp;A ALLOC</t>
  </si>
  <si>
    <t>POWER PURCHASED</t>
  </si>
  <si>
    <t>GAS &amp; OIL-UTILITY VEHICLES ALL</t>
  </si>
  <si>
    <t>GAS &amp; OIL-UTILITY EQUIP ALLOC</t>
  </si>
  <si>
    <t>VEHICLE MAINT. UTIL VEHICLES A</t>
  </si>
  <si>
    <t>EQUIP MAINT - UTILITY EQ ALLOC</t>
  </si>
  <si>
    <t>SYSTEM MAINT-SEWER DEPT</t>
  </si>
  <si>
    <t>SAMPLE TESTING-SEWER</t>
  </si>
  <si>
    <t>DEPRECIATION</t>
  </si>
  <si>
    <t>TOTAL EXPENSES</t>
  </si>
  <si>
    <t>NET INCOME</t>
  </si>
  <si>
    <t>MEMBERSHIP/DUES-ALLOCATED</t>
  </si>
  <si>
    <t>W/C INSURANCE-UTILITIES ALLOC</t>
  </si>
  <si>
    <t>GAS &amp; OIL -OFFICE ALLOC</t>
  </si>
  <si>
    <t>SYSTEM UPGRADE-SEWER DEPT</t>
  </si>
  <si>
    <t>SALE OF WATER</t>
  </si>
  <si>
    <t>WATER TAP FEES</t>
  </si>
  <si>
    <t>LEASE INCOME</t>
  </si>
  <si>
    <t>NORTHEAST ALA WATER</t>
  </si>
  <si>
    <t>DUMP STATION WATER</t>
  </si>
  <si>
    <t>MEMBERSHIPS/DUES-ALLOCATED</t>
  </si>
  <si>
    <t>SYSTEM MAINT-WATER DEPT</t>
  </si>
  <si>
    <t>SAMPLE TESTING-WATER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</si>
</sst>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;\(&quot;$&quot;* #,##0.00\)"/>
    <numFmt numFmtId="165" formatCode="#,##0.00;\(#,##0.00\)"/>
  </numFmts>
  <fonts count="2">
    <font>
      <sz val="10"/>
      <name val="Arial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1" customWidth="1"/>
    <col min="2" max="2" width="15.7109375" style="1" customWidth="1"/>
    <col min="3" max="3" width="9.7109375" style="1" customWidth="1"/>
    <col min="4" max="4" width="16.7109375" style="1" customWidth="1"/>
    <col min="5" max="5" width="9.7109375" style="1" customWidth="1"/>
    <col min="6" max="16384" width="9.140625" style="1" customWidth="1"/>
  </cols>
  <sheetData>
    <row r="1" spans="1:5" ht="12.75">
      <c r="A1" s="2"/>
      <c r="B1" s="3" t="s">
        <v>0</v>
      </c>
      <c r="C1" s="2"/>
      <c r="D1" s="3" t="s">
        <v>1</v>
      </c>
      <c r="E1" s="2"/>
    </row>
    <row r="2" ht="12.75">
      <c r="A2" s="4" t="s">
        <v>2</v>
      </c>
    </row>
    <row r="3" spans="1:5" ht="12.75">
      <c r="A3" s="4" t="s">
        <v>63</v>
      </c>
      <c r="B3" s="5">
        <v>26529.72</v>
      </c>
      <c r="C3" s="6">
        <f aca="true" t="shared" si="0" ref="C3:C10">IF(29373.45&lt;&gt;0,(B3/29373.45)*100,0)</f>
        <v>90.31870617853879</v>
      </c>
      <c r="D3" s="5">
        <v>128178.73</v>
      </c>
      <c r="E3" s="6">
        <f aca="true" t="shared" si="1" ref="E3:E10">IF(140494.12&lt;&gt;0,(D3/140494.12)*100,0)</f>
        <v>91.23423101265733</v>
      </c>
    </row>
    <row r="4" spans="1:5" ht="12.75">
      <c r="A4" s="4" t="s">
        <v>64</v>
      </c>
      <c r="B4" s="6">
        <v>600</v>
      </c>
      <c r="C4" s="6">
        <f t="shared" si="0"/>
        <v>2.042660974451418</v>
      </c>
      <c r="D4" s="6">
        <v>600</v>
      </c>
      <c r="E4" s="6">
        <f t="shared" si="1"/>
        <v>0.42706413620726624</v>
      </c>
    </row>
    <row r="5" spans="1:5" ht="12.75">
      <c r="A5" s="4" t="s">
        <v>65</v>
      </c>
      <c r="B5" s="6">
        <v>816.48</v>
      </c>
      <c r="C5" s="6">
        <f t="shared" si="0"/>
        <v>2.7796530540334894</v>
      </c>
      <c r="D5" s="6">
        <v>4082.4</v>
      </c>
      <c r="E5" s="6">
        <f t="shared" si="1"/>
        <v>2.9057443827542393</v>
      </c>
    </row>
    <row r="6" spans="1:5" ht="12.75">
      <c r="A6" s="4" t="s">
        <v>6</v>
      </c>
      <c r="B6" s="6">
        <v>136.05</v>
      </c>
      <c r="C6" s="6">
        <f t="shared" si="0"/>
        <v>0.46317337595685903</v>
      </c>
      <c r="D6" s="6">
        <v>795.52</v>
      </c>
      <c r="E6" s="6">
        <f t="shared" si="1"/>
        <v>0.5662301027260074</v>
      </c>
    </row>
    <row r="7" spans="1:5" ht="12.75">
      <c r="A7" s="4" t="s">
        <v>7</v>
      </c>
      <c r="B7" s="6">
        <v>562</v>
      </c>
      <c r="C7" s="6">
        <f t="shared" si="0"/>
        <v>1.9132924460694947</v>
      </c>
      <c r="D7" s="6">
        <v>2654.99</v>
      </c>
      <c r="E7" s="6">
        <f t="shared" si="1"/>
        <v>1.8897516849815492</v>
      </c>
    </row>
    <row r="8" spans="1:5" ht="12.75">
      <c r="A8" s="4" t="s">
        <v>8</v>
      </c>
      <c r="B8" s="6">
        <v>438.71</v>
      </c>
      <c r="C8" s="6">
        <f t="shared" si="0"/>
        <v>1.4935596601693024</v>
      </c>
      <c r="D8" s="6">
        <v>2613.83</v>
      </c>
      <c r="E8" s="6">
        <f t="shared" si="1"/>
        <v>1.8604550852377308</v>
      </c>
    </row>
    <row r="9" spans="1:5" ht="12.75">
      <c r="A9" s="4" t="s">
        <v>9</v>
      </c>
      <c r="B9" s="6">
        <v>3.6</v>
      </c>
      <c r="C9" s="6">
        <f t="shared" si="0"/>
        <v>0.012255965846708506</v>
      </c>
      <c r="D9" s="6">
        <v>405.3</v>
      </c>
      <c r="E9" s="6">
        <f t="shared" si="1"/>
        <v>0.2884818240080083</v>
      </c>
    </row>
    <row r="10" spans="1:5" ht="12.75">
      <c r="A10" s="4" t="s">
        <v>10</v>
      </c>
      <c r="B10" s="6">
        <v>286.89</v>
      </c>
      <c r="C10" s="6">
        <f t="shared" si="0"/>
        <v>0.9766983449339455</v>
      </c>
      <c r="D10" s="6">
        <v>1163.35</v>
      </c>
      <c r="E10" s="6">
        <f t="shared" si="1"/>
        <v>0.8280417714278718</v>
      </c>
    </row>
    <row r="11" spans="1:5" ht="12.75">
      <c r="A11" s="7"/>
      <c r="B11" s="9"/>
      <c r="C11" s="8"/>
      <c r="D11" s="9"/>
      <c r="E11" s="8"/>
    </row>
    <row r="12" spans="1:5" ht="12.75">
      <c r="A12" s="4" t="s">
        <v>11</v>
      </c>
      <c r="B12" s="6">
        <f>ROUND(SUBTOTAL(9,B2:B11),5)</f>
        <v>29373.45</v>
      </c>
      <c r="C12" s="6">
        <f>ROUND(SUBTOTAL(9,C2:C11),5)</f>
        <v>100</v>
      </c>
      <c r="D12" s="6">
        <f>ROUND(SUBTOTAL(9,D2:D11),5)</f>
        <v>140494.12</v>
      </c>
      <c r="E12" s="6">
        <f>ROUND(SUBTOTAL(9,E2:E11),5)</f>
        <v>100</v>
      </c>
    </row>
    <row r="13" spans="1:5" ht="12.75">
      <c r="A13" s="7"/>
      <c r="B13" s="9"/>
      <c r="C13" s="8"/>
      <c r="D13" s="9"/>
      <c r="E13" s="8"/>
    </row>
    <row r="14" ht="12.75">
      <c r="A14" s="2" t="s">
        <v>12</v>
      </c>
    </row>
    <row r="15" ht="12.75">
      <c r="A15" s="4" t="s">
        <v>13</v>
      </c>
    </row>
    <row r="16" spans="1:5" ht="12.75">
      <c r="A16" s="4" t="s">
        <v>66</v>
      </c>
      <c r="B16" s="6">
        <v>9494.75</v>
      </c>
      <c r="C16" s="6">
        <f>IF(29373.45&lt;&gt;0,(B16/29373.45)*100,0)</f>
        <v>32.32425881195433</v>
      </c>
      <c r="D16" s="6">
        <v>48767.76</v>
      </c>
      <c r="E16" s="6">
        <f>IF(140494.12&lt;&gt;0,(D16/140494.12)*100,0)</f>
        <v>34.71160216527211</v>
      </c>
    </row>
    <row r="17" spans="1:5" ht="12.75">
      <c r="A17" s="7"/>
      <c r="B17" s="9"/>
      <c r="C17" s="8"/>
      <c r="D17" s="9"/>
      <c r="E17" s="8"/>
    </row>
    <row r="18" spans="1:5" ht="12.75">
      <c r="A18" s="4" t="s">
        <v>14</v>
      </c>
      <c r="B18" s="6">
        <f>ROUND(SUBTOTAL(9,B14:B17),5)</f>
        <v>9494.75</v>
      </c>
      <c r="C18" s="6">
        <f>ROUND(SUBTOTAL(9,C14:C17),5)</f>
        <v>32.32426</v>
      </c>
      <c r="D18" s="6">
        <f>ROUND(SUBTOTAL(9,D14:D17),5)</f>
        <v>48767.76</v>
      </c>
      <c r="E18" s="6">
        <f>ROUND(SUBTOTAL(9,E14:E17),5)</f>
        <v>34.7116</v>
      </c>
    </row>
    <row r="19" spans="1:5" ht="12.75">
      <c r="A19" s="7"/>
      <c r="B19" s="9"/>
      <c r="C19" s="8"/>
      <c r="D19" s="9"/>
      <c r="E19" s="8"/>
    </row>
    <row r="20" spans="1:5" ht="12.75">
      <c r="A20" s="4" t="s">
        <v>15</v>
      </c>
      <c r="B20" s="6">
        <f>-(ROUND(-B12+B18,5))</f>
        <v>19878.7</v>
      </c>
      <c r="C20" s="6">
        <f>-(ROUND(-C12+C18,5))</f>
        <v>67.67574</v>
      </c>
      <c r="D20" s="6">
        <f>-(ROUND(-D12+D18,5))</f>
        <v>91726.36</v>
      </c>
      <c r="E20" s="6">
        <f>-(ROUND(-E12+E18,5))</f>
        <v>65.2884</v>
      </c>
    </row>
    <row r="21" spans="1:5" ht="12.75">
      <c r="A21" s="7"/>
      <c r="B21" s="9"/>
      <c r="C21" s="8"/>
      <c r="D21" s="9"/>
      <c r="E21" s="8"/>
    </row>
    <row r="22" ht="12.75">
      <c r="A22" s="4" t="s">
        <v>16</v>
      </c>
    </row>
    <row r="23" spans="1:5" ht="12.75">
      <c r="A23" s="4" t="s">
        <v>17</v>
      </c>
      <c r="B23" s="6">
        <v>124.41</v>
      </c>
      <c r="C23" s="6">
        <f aca="true" t="shared" si="2" ref="C23:C65">IF(29373.45&lt;&gt;0,(B23/29373.45)*100,0)</f>
        <v>0.4235457530525014</v>
      </c>
      <c r="D23" s="6">
        <v>1448.75</v>
      </c>
      <c r="E23" s="6">
        <f aca="true" t="shared" si="3" ref="E23:E65">IF(140494.12&lt;&gt;0,(D23/140494.12)*100,0)</f>
        <v>1.0311819455504614</v>
      </c>
    </row>
    <row r="24" spans="1:5" ht="12.75">
      <c r="A24" s="4" t="s">
        <v>18</v>
      </c>
      <c r="B24" s="6">
        <v>245.71</v>
      </c>
      <c r="C24" s="6">
        <f t="shared" si="2"/>
        <v>0.8365037133874298</v>
      </c>
      <c r="D24" s="6">
        <v>727.83</v>
      </c>
      <c r="E24" s="6">
        <f t="shared" si="3"/>
        <v>0.5180501504262243</v>
      </c>
    </row>
    <row r="25" spans="1:5" ht="12.75">
      <c r="A25" s="4" t="s">
        <v>19</v>
      </c>
      <c r="B25" s="6">
        <v>92.05</v>
      </c>
      <c r="C25" s="6">
        <f t="shared" si="2"/>
        <v>0.3133782378304217</v>
      </c>
      <c r="D25" s="6">
        <v>460.25</v>
      </c>
      <c r="E25" s="6">
        <f t="shared" si="3"/>
        <v>0.32759378114899046</v>
      </c>
    </row>
    <row r="26" spans="1:5" ht="12.75">
      <c r="A26" s="4" t="s">
        <v>20</v>
      </c>
      <c r="B26" s="6">
        <v>0</v>
      </c>
      <c r="C26" s="6">
        <f t="shared" si="2"/>
        <v>0</v>
      </c>
      <c r="D26" s="6">
        <v>288</v>
      </c>
      <c r="E26" s="6">
        <f t="shared" si="3"/>
        <v>0.20499078537948778</v>
      </c>
    </row>
    <row r="27" spans="1:5" ht="12.75">
      <c r="A27" s="4" t="s">
        <v>21</v>
      </c>
      <c r="B27" s="6">
        <v>0</v>
      </c>
      <c r="C27" s="6">
        <f t="shared" si="2"/>
        <v>0</v>
      </c>
      <c r="D27" s="6">
        <v>7.2</v>
      </c>
      <c r="E27" s="6">
        <f t="shared" si="3"/>
        <v>0.005124769634487195</v>
      </c>
    </row>
    <row r="28" spans="1:5" ht="12.75">
      <c r="A28" s="4" t="s">
        <v>22</v>
      </c>
      <c r="B28" s="6">
        <v>32.45</v>
      </c>
      <c r="C28" s="6">
        <f t="shared" si="2"/>
        <v>0.11047391436824752</v>
      </c>
      <c r="D28" s="6">
        <v>201.34</v>
      </c>
      <c r="E28" s="6">
        <f t="shared" si="3"/>
        <v>0.14330848863995163</v>
      </c>
    </row>
    <row r="29" spans="1:5" ht="12.75">
      <c r="A29" s="4" t="s">
        <v>67</v>
      </c>
      <c r="B29" s="6">
        <v>37.08</v>
      </c>
      <c r="C29" s="6">
        <f t="shared" si="2"/>
        <v>0.1262364482210976</v>
      </c>
      <c r="D29" s="6">
        <v>685.22</v>
      </c>
      <c r="E29" s="6">
        <f t="shared" si="3"/>
        <v>0.48772147901990487</v>
      </c>
    </row>
    <row r="30" spans="1:5" ht="12.75">
      <c r="A30" s="4" t="s">
        <v>23</v>
      </c>
      <c r="B30" s="6">
        <v>32.45</v>
      </c>
      <c r="C30" s="6">
        <f t="shared" si="2"/>
        <v>0.11047391436824752</v>
      </c>
      <c r="D30" s="6">
        <v>111.26</v>
      </c>
      <c r="E30" s="6">
        <f t="shared" si="3"/>
        <v>0.07919192632403406</v>
      </c>
    </row>
    <row r="31" spans="1:5" ht="12.75">
      <c r="A31" s="4" t="s">
        <v>24</v>
      </c>
      <c r="B31" s="6">
        <v>360.02</v>
      </c>
      <c r="C31" s="6">
        <f t="shared" si="2"/>
        <v>1.2256646733699992</v>
      </c>
      <c r="D31" s="6">
        <v>1109.84</v>
      </c>
      <c r="E31" s="6">
        <f t="shared" si="3"/>
        <v>0.7899547682137872</v>
      </c>
    </row>
    <row r="32" spans="1:5" ht="12.75">
      <c r="A32" s="4" t="s">
        <v>25</v>
      </c>
      <c r="B32" s="6">
        <v>30.13</v>
      </c>
      <c r="C32" s="6">
        <f t="shared" si="2"/>
        <v>0.10257562526703537</v>
      </c>
      <c r="D32" s="6">
        <v>149.53</v>
      </c>
      <c r="E32" s="6">
        <f t="shared" si="3"/>
        <v>0.10643150047845418</v>
      </c>
    </row>
    <row r="33" spans="1:5" ht="12.75">
      <c r="A33" s="4" t="s">
        <v>26</v>
      </c>
      <c r="B33" s="6">
        <v>118.91</v>
      </c>
      <c r="C33" s="6">
        <f t="shared" si="2"/>
        <v>0.4048213607866968</v>
      </c>
      <c r="D33" s="6">
        <v>583.3</v>
      </c>
      <c r="E33" s="6">
        <f t="shared" si="3"/>
        <v>0.41517751774949724</v>
      </c>
    </row>
    <row r="34" spans="1:5" ht="12.75">
      <c r="A34" s="4" t="s">
        <v>27</v>
      </c>
      <c r="B34" s="6">
        <v>98.72</v>
      </c>
      <c r="C34" s="6">
        <f t="shared" si="2"/>
        <v>0.3360858189964066</v>
      </c>
      <c r="D34" s="6">
        <v>557.38</v>
      </c>
      <c r="E34" s="6">
        <f t="shared" si="3"/>
        <v>0.3967283470653434</v>
      </c>
    </row>
    <row r="35" spans="1:5" ht="12.75">
      <c r="A35" s="4" t="s">
        <v>28</v>
      </c>
      <c r="B35" s="6">
        <v>33</v>
      </c>
      <c r="C35" s="6">
        <f t="shared" si="2"/>
        <v>0.11234635359482797</v>
      </c>
      <c r="D35" s="6">
        <v>165</v>
      </c>
      <c r="E35" s="6">
        <f t="shared" si="3"/>
        <v>0.11744263745699822</v>
      </c>
    </row>
    <row r="36" spans="1:5" ht="12.75">
      <c r="A36" s="4" t="s">
        <v>29</v>
      </c>
      <c r="B36" s="6">
        <v>13791.44</v>
      </c>
      <c r="C36" s="6">
        <f t="shared" si="2"/>
        <v>46.952060449147105</v>
      </c>
      <c r="D36" s="6">
        <v>13791.44</v>
      </c>
      <c r="E36" s="6">
        <f t="shared" si="3"/>
        <v>9.816382351090565</v>
      </c>
    </row>
    <row r="37" spans="1:5" ht="12.75">
      <c r="A37" s="4" t="s">
        <v>30</v>
      </c>
      <c r="B37" s="6">
        <v>332.12</v>
      </c>
      <c r="C37" s="6">
        <f t="shared" si="2"/>
        <v>1.1306809380580083</v>
      </c>
      <c r="D37" s="6">
        <v>1888.94</v>
      </c>
      <c r="E37" s="6">
        <f t="shared" si="3"/>
        <v>1.3444975490789224</v>
      </c>
    </row>
    <row r="38" spans="1:5" ht="12.75">
      <c r="A38" s="4" t="s">
        <v>31</v>
      </c>
      <c r="B38" s="6">
        <v>28.21</v>
      </c>
      <c r="C38" s="6">
        <f t="shared" si="2"/>
        <v>0.09603911014879084</v>
      </c>
      <c r="D38" s="6">
        <v>144.18</v>
      </c>
      <c r="E38" s="6">
        <f t="shared" si="3"/>
        <v>0.10262351193060608</v>
      </c>
    </row>
    <row r="39" spans="1:5" ht="12.75">
      <c r="A39" s="4" t="s">
        <v>32</v>
      </c>
      <c r="B39" s="6">
        <v>0</v>
      </c>
      <c r="C39" s="6">
        <f t="shared" si="2"/>
        <v>0</v>
      </c>
      <c r="D39" s="6">
        <v>1237.95</v>
      </c>
      <c r="E39" s="6">
        <f t="shared" si="3"/>
        <v>0.8811400790296421</v>
      </c>
    </row>
    <row r="40" spans="1:5" ht="12.75">
      <c r="A40" s="4" t="s">
        <v>33</v>
      </c>
      <c r="B40" s="6">
        <v>0</v>
      </c>
      <c r="C40" s="6">
        <f t="shared" si="2"/>
        <v>0</v>
      </c>
      <c r="D40" s="6">
        <v>6900</v>
      </c>
      <c r="E40" s="6">
        <f t="shared" si="3"/>
        <v>4.911237566383561</v>
      </c>
    </row>
    <row r="41" spans="1:5" ht="12.75">
      <c r="A41" s="4" t="s">
        <v>34</v>
      </c>
      <c r="B41" s="6">
        <v>0</v>
      </c>
      <c r="C41" s="6">
        <f t="shared" si="2"/>
        <v>0</v>
      </c>
      <c r="D41" s="6">
        <v>405</v>
      </c>
      <c r="E41" s="6">
        <f t="shared" si="3"/>
        <v>0.2882682919399047</v>
      </c>
    </row>
    <row r="42" spans="1:5" ht="12.75">
      <c r="A42" s="4" t="s">
        <v>35</v>
      </c>
      <c r="B42" s="6">
        <v>600</v>
      </c>
      <c r="C42" s="6">
        <f t="shared" si="2"/>
        <v>2.042660974451418</v>
      </c>
      <c r="D42" s="6">
        <v>600</v>
      </c>
      <c r="E42" s="6">
        <f t="shared" si="3"/>
        <v>0.42706413620726624</v>
      </c>
    </row>
    <row r="43" spans="1:5" ht="12.75">
      <c r="A43" s="4" t="s">
        <v>68</v>
      </c>
      <c r="B43" s="6">
        <v>0</v>
      </c>
      <c r="C43" s="6">
        <f t="shared" si="2"/>
        <v>0</v>
      </c>
      <c r="D43" s="6">
        <v>340</v>
      </c>
      <c r="E43" s="6">
        <f t="shared" si="3"/>
        <v>0.24200301051745085</v>
      </c>
    </row>
    <row r="44" spans="1:5" ht="12.75">
      <c r="A44" s="4" t="s">
        <v>36</v>
      </c>
      <c r="B44" s="6">
        <v>0</v>
      </c>
      <c r="C44" s="6">
        <f t="shared" si="2"/>
        <v>0</v>
      </c>
      <c r="D44" s="6">
        <v>130</v>
      </c>
      <c r="E44" s="6">
        <f t="shared" si="3"/>
        <v>0.09253056284490768</v>
      </c>
    </row>
    <row r="45" spans="1:5" ht="12.75">
      <c r="A45" s="4" t="s">
        <v>37</v>
      </c>
      <c r="B45" s="6">
        <v>55.21</v>
      </c>
      <c r="C45" s="6">
        <f t="shared" si="2"/>
        <v>0.18795885399910464</v>
      </c>
      <c r="D45" s="6">
        <v>600.36</v>
      </c>
      <c r="E45" s="6">
        <f t="shared" si="3"/>
        <v>0.42732037468899053</v>
      </c>
    </row>
    <row r="46" spans="1:5" ht="12.75">
      <c r="A46" s="4" t="s">
        <v>38</v>
      </c>
      <c r="B46" s="6">
        <v>35.72</v>
      </c>
      <c r="C46" s="6">
        <f t="shared" si="2"/>
        <v>0.12160641667900773</v>
      </c>
      <c r="D46" s="6">
        <v>97.13</v>
      </c>
      <c r="E46" s="6">
        <f t="shared" si="3"/>
        <v>0.06913456591635295</v>
      </c>
    </row>
    <row r="47" spans="1:5" ht="12.75">
      <c r="A47" s="4" t="s">
        <v>39</v>
      </c>
      <c r="B47" s="6">
        <v>2948.23</v>
      </c>
      <c r="C47" s="6">
        <f t="shared" si="2"/>
        <v>10.037057274511506</v>
      </c>
      <c r="D47" s="6">
        <v>16115.65</v>
      </c>
      <c r="E47" s="6">
        <f t="shared" si="3"/>
        <v>11.470693577781049</v>
      </c>
    </row>
    <row r="48" spans="1:5" ht="12.75">
      <c r="A48" s="4" t="s">
        <v>40</v>
      </c>
      <c r="B48" s="6">
        <v>3419.83</v>
      </c>
      <c r="C48" s="6">
        <f t="shared" si="2"/>
        <v>11.642588800430321</v>
      </c>
      <c r="D48" s="6">
        <v>19315.22</v>
      </c>
      <c r="E48" s="6">
        <f t="shared" si="3"/>
        <v>13.74806290825552</v>
      </c>
    </row>
    <row r="49" spans="1:5" ht="12.75">
      <c r="A49" s="4" t="s">
        <v>41</v>
      </c>
      <c r="B49" s="6">
        <v>2177.81</v>
      </c>
      <c r="C49" s="6">
        <f t="shared" si="2"/>
        <v>7.414212494616737</v>
      </c>
      <c r="D49" s="6">
        <v>12013.95</v>
      </c>
      <c r="E49" s="6">
        <f t="shared" si="3"/>
        <v>8.551211965312143</v>
      </c>
    </row>
    <row r="50" spans="1:5" ht="12.75">
      <c r="A50" s="4" t="s">
        <v>42</v>
      </c>
      <c r="B50" s="6">
        <v>242.76</v>
      </c>
      <c r="C50" s="6">
        <f t="shared" si="2"/>
        <v>0.8264606302630435</v>
      </c>
      <c r="D50" s="6">
        <v>1250.39</v>
      </c>
      <c r="E50" s="6">
        <f t="shared" si="3"/>
        <v>0.8899945421203395</v>
      </c>
    </row>
    <row r="51" spans="1:5" ht="12.75">
      <c r="A51" s="4" t="s">
        <v>43</v>
      </c>
      <c r="B51" s="6">
        <v>493.66</v>
      </c>
      <c r="C51" s="6">
        <f t="shared" si="2"/>
        <v>1.6806333610794781</v>
      </c>
      <c r="D51" s="6">
        <v>2532.69</v>
      </c>
      <c r="E51" s="6">
        <f t="shared" si="3"/>
        <v>1.8027017785513018</v>
      </c>
    </row>
    <row r="52" spans="1:5" ht="12.75">
      <c r="A52" s="4" t="s">
        <v>44</v>
      </c>
      <c r="B52" s="6">
        <v>0</v>
      </c>
      <c r="C52" s="6">
        <f t="shared" si="2"/>
        <v>0</v>
      </c>
      <c r="D52" s="6">
        <v>2402.6</v>
      </c>
      <c r="E52" s="6">
        <f t="shared" si="3"/>
        <v>1.7101071560859629</v>
      </c>
    </row>
    <row r="53" spans="1:5" ht="12.75">
      <c r="A53" s="4" t="s">
        <v>45</v>
      </c>
      <c r="B53" s="6">
        <v>0</v>
      </c>
      <c r="C53" s="6">
        <f t="shared" si="2"/>
        <v>0</v>
      </c>
      <c r="D53" s="6">
        <v>2637.6</v>
      </c>
      <c r="E53" s="6">
        <f t="shared" si="3"/>
        <v>1.877373942767142</v>
      </c>
    </row>
    <row r="54" spans="1:5" ht="12.75">
      <c r="A54" s="4" t="s">
        <v>46</v>
      </c>
      <c r="B54" s="6">
        <v>229.27</v>
      </c>
      <c r="C54" s="6">
        <f t="shared" si="2"/>
        <v>0.7805348026874609</v>
      </c>
      <c r="D54" s="6">
        <v>989.79</v>
      </c>
      <c r="E54" s="6">
        <f t="shared" si="3"/>
        <v>0.7045063522943167</v>
      </c>
    </row>
    <row r="55" spans="1:5" ht="12.75">
      <c r="A55" s="4" t="s">
        <v>47</v>
      </c>
      <c r="B55" s="6">
        <v>489.2</v>
      </c>
      <c r="C55" s="6">
        <f t="shared" si="2"/>
        <v>1.6654495811693895</v>
      </c>
      <c r="D55" s="6">
        <v>2160.05</v>
      </c>
      <c r="E55" s="6">
        <f t="shared" si="3"/>
        <v>1.5374664790241757</v>
      </c>
    </row>
    <row r="56" spans="1:5" ht="12.75">
      <c r="A56" s="4" t="s">
        <v>60</v>
      </c>
      <c r="B56" s="6">
        <v>0</v>
      </c>
      <c r="C56" s="6">
        <f t="shared" si="2"/>
        <v>0</v>
      </c>
      <c r="D56" s="6">
        <v>2688.6</v>
      </c>
      <c r="E56" s="6">
        <f t="shared" si="3"/>
        <v>1.9136743943447598</v>
      </c>
    </row>
    <row r="57" spans="1:5" ht="12.75">
      <c r="A57" s="4" t="s">
        <v>48</v>
      </c>
      <c r="B57" s="6">
        <v>0</v>
      </c>
      <c r="C57" s="6">
        <f t="shared" si="2"/>
        <v>0</v>
      </c>
      <c r="D57" s="6">
        <v>8.21</v>
      </c>
      <c r="E57" s="6">
        <f t="shared" si="3"/>
        <v>0.005843660930436093</v>
      </c>
    </row>
    <row r="58" spans="1:5" ht="12.75">
      <c r="A58" s="4" t="s">
        <v>61</v>
      </c>
      <c r="B58" s="6">
        <v>0</v>
      </c>
      <c r="C58" s="6">
        <f t="shared" si="2"/>
        <v>0</v>
      </c>
      <c r="D58" s="6">
        <v>46.19</v>
      </c>
      <c r="E58" s="6">
        <f t="shared" si="3"/>
        <v>0.03287682075235604</v>
      </c>
    </row>
    <row r="59" spans="1:5" ht="12.75">
      <c r="A59" s="4" t="s">
        <v>50</v>
      </c>
      <c r="B59" s="6">
        <v>341.27</v>
      </c>
      <c r="C59" s="6">
        <f t="shared" si="2"/>
        <v>1.1618315179183922</v>
      </c>
      <c r="D59" s="6">
        <v>2039.14</v>
      </c>
      <c r="E59" s="6">
        <f t="shared" si="3"/>
        <v>1.451405937842808</v>
      </c>
    </row>
    <row r="60" spans="1:5" ht="12.75">
      <c r="A60" s="4" t="s">
        <v>51</v>
      </c>
      <c r="B60" s="6">
        <v>0</v>
      </c>
      <c r="C60" s="6">
        <f t="shared" si="2"/>
        <v>0</v>
      </c>
      <c r="D60" s="6">
        <v>9</v>
      </c>
      <c r="E60" s="6">
        <f t="shared" si="3"/>
        <v>0.006405962043108993</v>
      </c>
    </row>
    <row r="61" spans="1:5" ht="12.75">
      <c r="A61" s="4" t="s">
        <v>52</v>
      </c>
      <c r="B61" s="6">
        <v>308.32</v>
      </c>
      <c r="C61" s="6">
        <f t="shared" si="2"/>
        <v>1.0496553860714353</v>
      </c>
      <c r="D61" s="6">
        <v>922.54</v>
      </c>
      <c r="E61" s="6">
        <f t="shared" si="3"/>
        <v>0.6566395803610856</v>
      </c>
    </row>
    <row r="62" spans="1:5" ht="12.75">
      <c r="A62" s="4" t="s">
        <v>53</v>
      </c>
      <c r="B62" s="6">
        <v>0</v>
      </c>
      <c r="C62" s="6">
        <f t="shared" si="2"/>
        <v>0</v>
      </c>
      <c r="D62" s="6">
        <v>562.39</v>
      </c>
      <c r="E62" s="6">
        <f t="shared" si="3"/>
        <v>0.40029433260267405</v>
      </c>
    </row>
    <row r="63" spans="1:5" ht="12.75">
      <c r="A63" s="4" t="s">
        <v>69</v>
      </c>
      <c r="B63" s="6">
        <v>952.81</v>
      </c>
      <c r="C63" s="6">
        <f t="shared" si="2"/>
        <v>3.2437796717784253</v>
      </c>
      <c r="D63" s="6">
        <v>4119.06</v>
      </c>
      <c r="E63" s="6">
        <f t="shared" si="3"/>
        <v>2.9318380014765033</v>
      </c>
    </row>
    <row r="64" spans="1:5" ht="12.75">
      <c r="A64" s="4" t="s">
        <v>70</v>
      </c>
      <c r="B64" s="6">
        <v>120</v>
      </c>
      <c r="C64" s="6">
        <f t="shared" si="2"/>
        <v>0.4085321948902836</v>
      </c>
      <c r="D64" s="6">
        <v>2500</v>
      </c>
      <c r="E64" s="6">
        <f t="shared" si="3"/>
        <v>1.779433900863609</v>
      </c>
    </row>
    <row r="65" spans="1:5" ht="12.75">
      <c r="A65" s="4" t="s">
        <v>56</v>
      </c>
      <c r="B65" s="6">
        <v>2489.95</v>
      </c>
      <c r="C65" s="6">
        <f t="shared" si="2"/>
        <v>8.476872822225513</v>
      </c>
      <c r="D65" s="6">
        <v>12449.75</v>
      </c>
      <c r="E65" s="6">
        <f t="shared" si="3"/>
        <v>8.861402882910689</v>
      </c>
    </row>
    <row r="66" spans="1:5" ht="12.75">
      <c r="A66" s="7"/>
      <c r="B66" s="9"/>
      <c r="C66" s="8"/>
      <c r="D66" s="9"/>
      <c r="E66" s="8"/>
    </row>
    <row r="67" spans="1:5" ht="12.75">
      <c r="A67" s="4" t="s">
        <v>57</v>
      </c>
      <c r="B67" s="6">
        <f>ROUND(SUBTOTAL(9,B22:B66),5)</f>
        <v>30260.74</v>
      </c>
      <c r="C67" s="6">
        <f>ROUND(SUBTOTAL(9,C22:C66),5)</f>
        <v>103.02072</v>
      </c>
      <c r="D67" s="6">
        <f>ROUND(SUBTOTAL(9,D22:D66),5)</f>
        <v>117392.72</v>
      </c>
      <c r="E67" s="6">
        <f>ROUND(SUBTOTAL(9,E22:E66),5)</f>
        <v>83.55703</v>
      </c>
    </row>
    <row r="68" spans="1:5" ht="12.75">
      <c r="A68" s="7"/>
      <c r="B68" s="9"/>
      <c r="C68" s="8"/>
      <c r="D68" s="9"/>
      <c r="E68" s="8"/>
    </row>
    <row r="69" spans="1:5" ht="13.5" thickBot="1">
      <c r="A69" s="4" t="s">
        <v>58</v>
      </c>
      <c r="B69" s="5">
        <f>-(ROUND(-B20+B67,5))</f>
        <v>-10382.04</v>
      </c>
      <c r="C69" s="6">
        <f>-(ROUND(-C20+C67,5))</f>
        <v>-35.34498</v>
      </c>
      <c r="D69" s="5">
        <f>-(ROUND(-D20+D67,5))</f>
        <v>-25666.36</v>
      </c>
      <c r="E69" s="6">
        <f>-(ROUND(-E20+E67,5))</f>
        <v>-18.26863</v>
      </c>
    </row>
    <row r="70" spans="1:5" ht="14.25" thickBot="1" thickTop="1">
      <c r="A70" s="10"/>
      <c r="B70" s="11"/>
      <c r="C70" s="12"/>
      <c r="D70" s="11"/>
      <c r="E70" s="12"/>
    </row>
  </sheetData>
  <printOptions/>
  <pageMargins left="0.75" right="0.75" top="1.7638888888888888" bottom="0.8611111111111112" header="0.5" footer="0.5"/>
  <pageSetup horizontalDpi="600" verticalDpi="600" orientation="landscape" r:id="rId1"/>
  <headerFooter alignWithMargins="0">
    <oddHeader>&amp;L&amp;"Times New Roman"&amp;8
&amp;10
&amp;C&amp;"Times New Roman"&amp;8
&amp;10CEDAR BLUFF UTILITIES &amp; SOLID WASTE 
WATER
INCOME STATEMENT
FOR THE FIVE MONTHS ENDING FEBRUARY 28, 2013
</oddHeader>
    <oddFooter>&amp;L&amp;10&amp;"Times New Roman"&amp;D at &amp;T&amp;C&amp;10&amp;"Times New Roman"FOR MANAGEMENT PURPOSES ONLY&amp;R&amp;10&amp;"Times New Roman"Page: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1" customWidth="1"/>
    <col min="2" max="2" width="15.7109375" style="1" customWidth="1"/>
    <col min="3" max="3" width="9.7109375" style="1" customWidth="1"/>
    <col min="4" max="4" width="16.7109375" style="1" customWidth="1"/>
    <col min="5" max="5" width="9.7109375" style="1" customWidth="1"/>
    <col min="6" max="16384" width="9.140625" style="1" customWidth="1"/>
  </cols>
  <sheetData>
    <row r="1" spans="1:5" ht="12.75">
      <c r="A1" s="2"/>
      <c r="B1" s="3" t="s">
        <v>0</v>
      </c>
      <c r="C1" s="2"/>
      <c r="D1" s="3" t="s">
        <v>1</v>
      </c>
      <c r="E1" s="2"/>
    </row>
    <row r="2" ht="12.75">
      <c r="A2" s="4" t="s">
        <v>2</v>
      </c>
    </row>
    <row r="3" spans="1:5" ht="12.75">
      <c r="A3" s="4" t="s">
        <v>3</v>
      </c>
      <c r="B3" s="5">
        <v>22291.37</v>
      </c>
      <c r="C3" s="6">
        <f aca="true" t="shared" si="0" ref="C3:C10">IF(27163.35&lt;&gt;0,(B3/27163.35)*100,0)</f>
        <v>82.06414157311231</v>
      </c>
      <c r="D3" s="5">
        <v>107292.02</v>
      </c>
      <c r="E3" s="6">
        <f aca="true" t="shared" si="1" ref="E3:E10">IF(121035.22&lt;&gt;0,(D3/121035.22)*100,0)</f>
        <v>88.64528853667552</v>
      </c>
    </row>
    <row r="4" spans="1:5" ht="12.75">
      <c r="A4" s="4" t="s">
        <v>4</v>
      </c>
      <c r="B4" s="6">
        <v>3934</v>
      </c>
      <c r="C4" s="6">
        <f t="shared" si="0"/>
        <v>14.482749734476785</v>
      </c>
      <c r="D4" s="6">
        <v>8468</v>
      </c>
      <c r="E4" s="6">
        <f t="shared" si="1"/>
        <v>6.996310660649025</v>
      </c>
    </row>
    <row r="5" spans="1:5" ht="12.75">
      <c r="A5" s="4" t="s">
        <v>5</v>
      </c>
      <c r="B5" s="6">
        <v>0</v>
      </c>
      <c r="C5" s="6">
        <f t="shared" si="0"/>
        <v>0</v>
      </c>
      <c r="D5" s="6">
        <v>200</v>
      </c>
      <c r="E5" s="6">
        <f t="shared" si="1"/>
        <v>0.16524115873049183</v>
      </c>
    </row>
    <row r="6" spans="1:5" ht="12.75">
      <c r="A6" s="4" t="s">
        <v>6</v>
      </c>
      <c r="B6" s="6">
        <v>90.69</v>
      </c>
      <c r="C6" s="6">
        <f t="shared" si="0"/>
        <v>0.3338689815505083</v>
      </c>
      <c r="D6" s="6">
        <v>530.35</v>
      </c>
      <c r="E6" s="6">
        <f t="shared" si="1"/>
        <v>0.43817824266358174</v>
      </c>
    </row>
    <row r="7" spans="1:5" ht="12.75">
      <c r="A7" s="4" t="s">
        <v>7</v>
      </c>
      <c r="B7" s="6">
        <v>361.16</v>
      </c>
      <c r="C7" s="6">
        <f t="shared" si="0"/>
        <v>1.3295856365286316</v>
      </c>
      <c r="D7" s="6">
        <v>1756.51</v>
      </c>
      <c r="E7" s="6">
        <f t="shared" si="1"/>
        <v>1.451238738608481</v>
      </c>
    </row>
    <row r="8" spans="1:5" ht="12.75">
      <c r="A8" s="4" t="s">
        <v>8</v>
      </c>
      <c r="B8" s="6">
        <v>292.47</v>
      </c>
      <c r="C8" s="6">
        <f t="shared" si="0"/>
        <v>1.0767081379873986</v>
      </c>
      <c r="D8" s="6">
        <v>1742.56</v>
      </c>
      <c r="E8" s="6">
        <f t="shared" si="1"/>
        <v>1.4397131677870292</v>
      </c>
    </row>
    <row r="9" spans="1:5" ht="12.75">
      <c r="A9" s="4" t="s">
        <v>9</v>
      </c>
      <c r="B9" s="6">
        <v>2.4</v>
      </c>
      <c r="C9" s="6">
        <f t="shared" si="0"/>
        <v>0.008835434510102767</v>
      </c>
      <c r="D9" s="6">
        <v>270.2</v>
      </c>
      <c r="E9" s="6">
        <f t="shared" si="1"/>
        <v>0.22324080544489444</v>
      </c>
    </row>
    <row r="10" spans="1:5" ht="12.75">
      <c r="A10" s="4" t="s">
        <v>10</v>
      </c>
      <c r="B10" s="6">
        <v>191.26</v>
      </c>
      <c r="C10" s="6">
        <f t="shared" si="0"/>
        <v>0.704110501834273</v>
      </c>
      <c r="D10" s="6">
        <v>775.58</v>
      </c>
      <c r="E10" s="6">
        <f t="shared" si="1"/>
        <v>0.6407886894409743</v>
      </c>
    </row>
    <row r="11" spans="1:5" ht="12.75">
      <c r="A11" s="7"/>
      <c r="B11" s="9"/>
      <c r="C11" s="8"/>
      <c r="D11" s="9"/>
      <c r="E11" s="8"/>
    </row>
    <row r="12" spans="1:5" ht="12.75">
      <c r="A12" s="4" t="s">
        <v>11</v>
      </c>
      <c r="B12" s="6">
        <f>ROUND(SUBTOTAL(9,B2:B11),5)</f>
        <v>27163.35</v>
      </c>
      <c r="C12" s="6">
        <f>ROUND(SUBTOTAL(9,C2:C11),5)</f>
        <v>100</v>
      </c>
      <c r="D12" s="6">
        <f>ROUND(SUBTOTAL(9,D2:D11),5)</f>
        <v>121035.22</v>
      </c>
      <c r="E12" s="6">
        <f>ROUND(SUBTOTAL(9,E2:E11),5)</f>
        <v>100</v>
      </c>
    </row>
    <row r="13" spans="1:5" ht="12.75">
      <c r="A13" s="7"/>
      <c r="B13" s="9"/>
      <c r="C13" s="8"/>
      <c r="D13" s="9"/>
      <c r="E13" s="8"/>
    </row>
    <row r="14" ht="12.75">
      <c r="A14" s="2" t="s">
        <v>12</v>
      </c>
    </row>
    <row r="15" ht="12.75">
      <c r="A15" s="4" t="s">
        <v>13</v>
      </c>
    </row>
    <row r="16" spans="1:5" ht="12.75">
      <c r="A16" s="7"/>
      <c r="B16" s="9"/>
      <c r="C16" s="8"/>
      <c r="D16" s="9"/>
      <c r="E16" s="8"/>
    </row>
    <row r="17" spans="1:5" ht="12.75">
      <c r="A17" s="4" t="s">
        <v>14</v>
      </c>
      <c r="B17" s="6">
        <f>ROUND(SUBTOTAL(9,B14:B16),5)</f>
        <v>0</v>
      </c>
      <c r="C17" s="6">
        <f>ROUND(SUBTOTAL(9,C14:C16),5)</f>
        <v>0</v>
      </c>
      <c r="D17" s="6">
        <f>ROUND(SUBTOTAL(9,D14:D16),5)</f>
        <v>0</v>
      </c>
      <c r="E17" s="6">
        <f>ROUND(SUBTOTAL(9,E14:E16),5)</f>
        <v>0</v>
      </c>
    </row>
    <row r="18" spans="1:5" ht="12.75">
      <c r="A18" s="7"/>
      <c r="B18" s="9"/>
      <c r="C18" s="8"/>
      <c r="D18" s="9"/>
      <c r="E18" s="8"/>
    </row>
    <row r="19" spans="1:5" ht="12.75">
      <c r="A19" s="4" t="s">
        <v>15</v>
      </c>
      <c r="B19" s="6">
        <f>-(ROUND(-B12+B17,5))</f>
        <v>27163.35</v>
      </c>
      <c r="C19" s="6">
        <f>-(ROUND(-C12+C17,5))</f>
        <v>100</v>
      </c>
      <c r="D19" s="6">
        <f>-(ROUND(-D12+D17,5))</f>
        <v>121035.22</v>
      </c>
      <c r="E19" s="6">
        <f>-(ROUND(-E12+E17,5))</f>
        <v>100</v>
      </c>
    </row>
    <row r="20" spans="1:5" ht="12.75">
      <c r="A20" s="7"/>
      <c r="B20" s="9"/>
      <c r="C20" s="8"/>
      <c r="D20" s="9"/>
      <c r="E20" s="8"/>
    </row>
    <row r="21" ht="12.75">
      <c r="A21" s="4" t="s">
        <v>16</v>
      </c>
    </row>
    <row r="22" spans="1:5" ht="12.75">
      <c r="A22" s="4" t="s">
        <v>17</v>
      </c>
      <c r="B22" s="6">
        <v>82.94</v>
      </c>
      <c r="C22" s="6">
        <f aca="true" t="shared" si="2" ref="C22:C64">IF(27163.35&lt;&gt;0,(B22/27163.35)*100,0)</f>
        <v>0.3053378909449681</v>
      </c>
      <c r="D22" s="6">
        <v>965.82</v>
      </c>
      <c r="E22" s="6">
        <f aca="true" t="shared" si="3" ref="E22:E64">IF(121035.22&lt;&gt;0,(D22/121035.22)*100,0)</f>
        <v>0.7979660796254182</v>
      </c>
    </row>
    <row r="23" spans="1:5" ht="12.75">
      <c r="A23" s="4" t="s">
        <v>18</v>
      </c>
      <c r="B23" s="6">
        <v>198.05</v>
      </c>
      <c r="C23" s="6">
        <f t="shared" si="2"/>
        <v>0.7291074186357721</v>
      </c>
      <c r="D23" s="6">
        <v>519.48</v>
      </c>
      <c r="E23" s="6">
        <f t="shared" si="3"/>
        <v>0.42919738568657956</v>
      </c>
    </row>
    <row r="24" spans="1:5" ht="12.75">
      <c r="A24" s="4" t="s">
        <v>19</v>
      </c>
      <c r="B24" s="6">
        <v>61.36</v>
      </c>
      <c r="C24" s="6">
        <f t="shared" si="2"/>
        <v>0.22589260897496075</v>
      </c>
      <c r="D24" s="6">
        <v>306.8</v>
      </c>
      <c r="E24" s="6">
        <f t="shared" si="3"/>
        <v>0.25347993749257447</v>
      </c>
    </row>
    <row r="25" spans="1:5" ht="12.75">
      <c r="A25" s="4" t="s">
        <v>20</v>
      </c>
      <c r="B25" s="6">
        <v>0</v>
      </c>
      <c r="C25" s="6">
        <f t="shared" si="2"/>
        <v>0</v>
      </c>
      <c r="D25" s="6">
        <v>192</v>
      </c>
      <c r="E25" s="6">
        <f t="shared" si="3"/>
        <v>0.15863151238127216</v>
      </c>
    </row>
    <row r="26" spans="1:5" ht="12.75">
      <c r="A26" s="4" t="s">
        <v>21</v>
      </c>
      <c r="B26" s="6">
        <v>0</v>
      </c>
      <c r="C26" s="6">
        <f t="shared" si="2"/>
        <v>0</v>
      </c>
      <c r="D26" s="6">
        <v>4.8</v>
      </c>
      <c r="E26" s="6">
        <f t="shared" si="3"/>
        <v>0.003965787809531804</v>
      </c>
    </row>
    <row r="27" spans="1:5" ht="12.75">
      <c r="A27" s="4" t="s">
        <v>22</v>
      </c>
      <c r="B27" s="6">
        <v>21.63</v>
      </c>
      <c r="C27" s="6">
        <f t="shared" si="2"/>
        <v>0.07962935352230119</v>
      </c>
      <c r="D27" s="6">
        <v>109.18</v>
      </c>
      <c r="E27" s="6">
        <f t="shared" si="3"/>
        <v>0.0902051485509755</v>
      </c>
    </row>
    <row r="28" spans="1:5" ht="12.75">
      <c r="A28" s="4" t="s">
        <v>23</v>
      </c>
      <c r="B28" s="6">
        <v>21.63</v>
      </c>
      <c r="C28" s="6">
        <f t="shared" si="2"/>
        <v>0.07962935352230119</v>
      </c>
      <c r="D28" s="6">
        <v>74.16</v>
      </c>
      <c r="E28" s="6">
        <f t="shared" si="3"/>
        <v>0.061271421657266366</v>
      </c>
    </row>
    <row r="29" spans="1:5" ht="12.75">
      <c r="A29" s="4" t="s">
        <v>24</v>
      </c>
      <c r="B29" s="6">
        <v>240.02</v>
      </c>
      <c r="C29" s="6">
        <f t="shared" si="2"/>
        <v>0.8836170796311943</v>
      </c>
      <c r="D29" s="6">
        <v>2983.66</v>
      </c>
      <c r="E29" s="6">
        <f t="shared" si="3"/>
        <v>2.465117178289096</v>
      </c>
    </row>
    <row r="30" spans="1:5" ht="12.75">
      <c r="A30" s="4" t="s">
        <v>25</v>
      </c>
      <c r="B30" s="6">
        <v>20.09</v>
      </c>
      <c r="C30" s="6">
        <f t="shared" si="2"/>
        <v>0.07395994971165192</v>
      </c>
      <c r="D30" s="6">
        <v>99.69</v>
      </c>
      <c r="E30" s="6">
        <f t="shared" si="3"/>
        <v>0.08236445556921365</v>
      </c>
    </row>
    <row r="31" spans="1:5" ht="12.75">
      <c r="A31" s="4" t="s">
        <v>26</v>
      </c>
      <c r="B31" s="6">
        <v>129.12</v>
      </c>
      <c r="C31" s="6">
        <f t="shared" si="2"/>
        <v>0.47534637664352886</v>
      </c>
      <c r="D31" s="6">
        <v>685.24</v>
      </c>
      <c r="E31" s="6">
        <f t="shared" si="3"/>
        <v>0.5661492580424111</v>
      </c>
    </row>
    <row r="32" spans="1:5" ht="12.75">
      <c r="A32" s="4" t="s">
        <v>27</v>
      </c>
      <c r="B32" s="6">
        <v>65.81</v>
      </c>
      <c r="C32" s="6">
        <f t="shared" si="2"/>
        <v>0.24227497712910967</v>
      </c>
      <c r="D32" s="6">
        <v>371.57</v>
      </c>
      <c r="E32" s="6">
        <f t="shared" si="3"/>
        <v>0.30699328674744425</v>
      </c>
    </row>
    <row r="33" spans="1:5" ht="12.75">
      <c r="A33" s="4" t="s">
        <v>28</v>
      </c>
      <c r="B33" s="6">
        <v>22</v>
      </c>
      <c r="C33" s="6">
        <f t="shared" si="2"/>
        <v>0.08099148300927536</v>
      </c>
      <c r="D33" s="6">
        <v>110</v>
      </c>
      <c r="E33" s="6">
        <f t="shared" si="3"/>
        <v>0.09088263730177051</v>
      </c>
    </row>
    <row r="34" spans="1:5" ht="12.75">
      <c r="A34" s="4" t="s">
        <v>29</v>
      </c>
      <c r="B34" s="6">
        <v>9194.3</v>
      </c>
      <c r="C34" s="6">
        <f t="shared" si="2"/>
        <v>33.84818146509912</v>
      </c>
      <c r="D34" s="6">
        <v>9194.3</v>
      </c>
      <c r="E34" s="6">
        <f t="shared" si="3"/>
        <v>7.596383928578805</v>
      </c>
    </row>
    <row r="35" spans="1:5" ht="12.75">
      <c r="A35" s="4" t="s">
        <v>30</v>
      </c>
      <c r="B35" s="6">
        <v>221.42</v>
      </c>
      <c r="C35" s="6">
        <f t="shared" si="2"/>
        <v>0.8151424621778978</v>
      </c>
      <c r="D35" s="6">
        <v>1259.3</v>
      </c>
      <c r="E35" s="6">
        <f t="shared" si="3"/>
        <v>1.0404409559465417</v>
      </c>
    </row>
    <row r="36" spans="1:5" ht="12.75">
      <c r="A36" s="4" t="s">
        <v>31</v>
      </c>
      <c r="B36" s="6">
        <v>18.8</v>
      </c>
      <c r="C36" s="6">
        <f t="shared" si="2"/>
        <v>0.06921090366247168</v>
      </c>
      <c r="D36" s="6">
        <v>96.11</v>
      </c>
      <c r="E36" s="6">
        <f t="shared" si="3"/>
        <v>0.07940663882793786</v>
      </c>
    </row>
    <row r="37" spans="1:5" ht="12.75">
      <c r="A37" s="4" t="s">
        <v>32</v>
      </c>
      <c r="B37" s="6">
        <v>0</v>
      </c>
      <c r="C37" s="6">
        <f t="shared" si="2"/>
        <v>0</v>
      </c>
      <c r="D37" s="6">
        <v>825.3</v>
      </c>
      <c r="E37" s="6">
        <f t="shared" si="3"/>
        <v>0.6818676415013745</v>
      </c>
    </row>
    <row r="38" spans="1:5" ht="12.75">
      <c r="A38" s="4" t="s">
        <v>33</v>
      </c>
      <c r="B38" s="6">
        <v>0</v>
      </c>
      <c r="C38" s="6">
        <f t="shared" si="2"/>
        <v>0</v>
      </c>
      <c r="D38" s="6">
        <v>4600</v>
      </c>
      <c r="E38" s="6">
        <f t="shared" si="3"/>
        <v>3.800546650801312</v>
      </c>
    </row>
    <row r="39" spans="1:5" ht="12.75">
      <c r="A39" s="4" t="s">
        <v>34</v>
      </c>
      <c r="B39" s="6">
        <v>0</v>
      </c>
      <c r="C39" s="6">
        <f t="shared" si="2"/>
        <v>0</v>
      </c>
      <c r="D39" s="6">
        <v>270</v>
      </c>
      <c r="E39" s="6">
        <f t="shared" si="3"/>
        <v>0.22307556428616399</v>
      </c>
    </row>
    <row r="40" spans="1:5" ht="12.75">
      <c r="A40" s="4" t="s">
        <v>59</v>
      </c>
      <c r="B40" s="6">
        <v>0</v>
      </c>
      <c r="C40" s="6">
        <f t="shared" si="2"/>
        <v>0</v>
      </c>
      <c r="D40" s="6">
        <v>200</v>
      </c>
      <c r="E40" s="6">
        <f t="shared" si="3"/>
        <v>0.16524115873049183</v>
      </c>
    </row>
    <row r="41" spans="1:5" ht="12.75">
      <c r="A41" s="4" t="s">
        <v>36</v>
      </c>
      <c r="B41" s="6">
        <v>0</v>
      </c>
      <c r="C41" s="6">
        <f t="shared" si="2"/>
        <v>0</v>
      </c>
      <c r="D41" s="6">
        <v>746.9</v>
      </c>
      <c r="E41" s="6">
        <f t="shared" si="3"/>
        <v>0.6170931072790218</v>
      </c>
    </row>
    <row r="42" spans="1:5" ht="12.75">
      <c r="A42" s="4" t="s">
        <v>37</v>
      </c>
      <c r="B42" s="6">
        <v>36.81</v>
      </c>
      <c r="C42" s="6">
        <f t="shared" si="2"/>
        <v>0.1355134767987012</v>
      </c>
      <c r="D42" s="6">
        <v>400.25</v>
      </c>
      <c r="E42" s="6">
        <f t="shared" si="3"/>
        <v>0.33068886890939675</v>
      </c>
    </row>
    <row r="43" spans="1:5" ht="12.75">
      <c r="A43" s="4" t="s">
        <v>38</v>
      </c>
      <c r="B43" s="6">
        <v>23.81</v>
      </c>
      <c r="C43" s="6">
        <f t="shared" si="2"/>
        <v>0.0876548732023112</v>
      </c>
      <c r="D43" s="6">
        <v>64.75</v>
      </c>
      <c r="E43" s="6">
        <f t="shared" si="3"/>
        <v>0.053496825138996736</v>
      </c>
    </row>
    <row r="44" spans="1:5" ht="12.75">
      <c r="A44" s="4" t="s">
        <v>39</v>
      </c>
      <c r="B44" s="6">
        <v>1965.49</v>
      </c>
      <c r="C44" s="6">
        <f t="shared" si="2"/>
        <v>7.235815906359121</v>
      </c>
      <c r="D44" s="6">
        <v>10743.78</v>
      </c>
      <c r="E44" s="6">
        <f t="shared" si="3"/>
        <v>8.876573281727417</v>
      </c>
    </row>
    <row r="45" spans="1:5" ht="12.75">
      <c r="A45" s="4" t="s">
        <v>40</v>
      </c>
      <c r="B45" s="6">
        <v>2279.89</v>
      </c>
      <c r="C45" s="6">
        <f t="shared" si="2"/>
        <v>8.393257827182582</v>
      </c>
      <c r="D45" s="6">
        <v>12876.83</v>
      </c>
      <c r="E45" s="6">
        <f t="shared" si="3"/>
        <v>10.638911549877795</v>
      </c>
    </row>
    <row r="46" spans="1:5" ht="12.75">
      <c r="A46" s="4" t="s">
        <v>41</v>
      </c>
      <c r="B46" s="6">
        <v>1451.87</v>
      </c>
      <c r="C46" s="6">
        <f t="shared" si="2"/>
        <v>5.344959292576211</v>
      </c>
      <c r="D46" s="6">
        <v>8009.29</v>
      </c>
      <c r="E46" s="6">
        <f t="shared" si="3"/>
        <v>6.617321801042704</v>
      </c>
    </row>
    <row r="47" spans="1:5" ht="12.75">
      <c r="A47" s="4" t="s">
        <v>42</v>
      </c>
      <c r="B47" s="6">
        <v>161.84</v>
      </c>
      <c r="C47" s="6">
        <f t="shared" si="2"/>
        <v>0.5958028004645967</v>
      </c>
      <c r="D47" s="6">
        <v>833.6</v>
      </c>
      <c r="E47" s="6">
        <f t="shared" si="3"/>
        <v>0.68872514958869</v>
      </c>
    </row>
    <row r="48" spans="1:5" ht="12.75">
      <c r="A48" s="4" t="s">
        <v>43</v>
      </c>
      <c r="B48" s="6">
        <v>329.1</v>
      </c>
      <c r="C48" s="6">
        <f t="shared" si="2"/>
        <v>1.211558957197842</v>
      </c>
      <c r="D48" s="6">
        <v>1688.44</v>
      </c>
      <c r="E48" s="6">
        <f t="shared" si="3"/>
        <v>1.3949989102345584</v>
      </c>
    </row>
    <row r="49" spans="1:5" ht="12.75">
      <c r="A49" s="4" t="s">
        <v>44</v>
      </c>
      <c r="B49" s="6">
        <v>0</v>
      </c>
      <c r="C49" s="6">
        <f t="shared" si="2"/>
        <v>0</v>
      </c>
      <c r="D49" s="6">
        <v>1598.4</v>
      </c>
      <c r="E49" s="6">
        <f t="shared" si="3"/>
        <v>1.3206073405740908</v>
      </c>
    </row>
    <row r="50" spans="1:5" ht="12.75">
      <c r="A50" s="4" t="s">
        <v>45</v>
      </c>
      <c r="B50" s="6">
        <v>0</v>
      </c>
      <c r="C50" s="6">
        <f t="shared" si="2"/>
        <v>0</v>
      </c>
      <c r="D50" s="6">
        <v>1753.4</v>
      </c>
      <c r="E50" s="6">
        <f t="shared" si="3"/>
        <v>1.448669238590222</v>
      </c>
    </row>
    <row r="51" spans="1:5" ht="12.75">
      <c r="A51" s="4" t="s">
        <v>46</v>
      </c>
      <c r="B51" s="6">
        <v>152.84</v>
      </c>
      <c r="C51" s="6">
        <f t="shared" si="2"/>
        <v>0.5626699210517113</v>
      </c>
      <c r="D51" s="6">
        <v>659.86</v>
      </c>
      <c r="E51" s="6">
        <f t="shared" si="3"/>
        <v>0.5451801549995117</v>
      </c>
    </row>
    <row r="52" spans="1:5" ht="12.75">
      <c r="A52" s="4" t="s">
        <v>47</v>
      </c>
      <c r="B52" s="6">
        <v>326.14</v>
      </c>
      <c r="C52" s="6">
        <f t="shared" si="2"/>
        <v>1.2006619213020486</v>
      </c>
      <c r="D52" s="6">
        <v>1440.04</v>
      </c>
      <c r="E52" s="6">
        <f t="shared" si="3"/>
        <v>1.1897693910912872</v>
      </c>
    </row>
    <row r="53" spans="1:5" ht="12.75">
      <c r="A53" s="4" t="s">
        <v>60</v>
      </c>
      <c r="B53" s="6">
        <v>0</v>
      </c>
      <c r="C53" s="6">
        <f t="shared" si="2"/>
        <v>0</v>
      </c>
      <c r="D53" s="6">
        <v>1792.4</v>
      </c>
      <c r="E53" s="6">
        <f t="shared" si="3"/>
        <v>1.480891264542668</v>
      </c>
    </row>
    <row r="54" spans="1:5" ht="12.75">
      <c r="A54" s="4" t="s">
        <v>48</v>
      </c>
      <c r="B54" s="6">
        <v>0</v>
      </c>
      <c r="C54" s="6">
        <f t="shared" si="2"/>
        <v>0</v>
      </c>
      <c r="D54" s="6">
        <v>5.47</v>
      </c>
      <c r="E54" s="6">
        <f t="shared" si="3"/>
        <v>0.004519345691278952</v>
      </c>
    </row>
    <row r="55" spans="1:5" ht="12.75">
      <c r="A55" s="4" t="s">
        <v>49</v>
      </c>
      <c r="B55" s="6">
        <v>4798.06</v>
      </c>
      <c r="C55" s="6">
        <f t="shared" si="2"/>
        <v>17.663727043976536</v>
      </c>
      <c r="D55" s="6">
        <v>10640.73</v>
      </c>
      <c r="E55" s="6">
        <f t="shared" si="3"/>
        <v>8.791432774691533</v>
      </c>
    </row>
    <row r="56" spans="1:5" ht="12.75">
      <c r="A56" s="4" t="s">
        <v>61</v>
      </c>
      <c r="B56" s="6">
        <v>0</v>
      </c>
      <c r="C56" s="6">
        <f t="shared" si="2"/>
        <v>0</v>
      </c>
      <c r="D56" s="6">
        <v>79.93</v>
      </c>
      <c r="E56" s="6">
        <f t="shared" si="3"/>
        <v>0.06603862908664107</v>
      </c>
    </row>
    <row r="57" spans="1:5" ht="12.75">
      <c r="A57" s="4" t="s">
        <v>50</v>
      </c>
      <c r="B57" s="6">
        <v>227.51</v>
      </c>
      <c r="C57" s="6">
        <f t="shared" si="2"/>
        <v>0.8375623772472837</v>
      </c>
      <c r="D57" s="6">
        <v>1310.29</v>
      </c>
      <c r="E57" s="6">
        <f t="shared" si="3"/>
        <v>1.0825691893648806</v>
      </c>
    </row>
    <row r="58" spans="1:5" ht="12.75">
      <c r="A58" s="4" t="s">
        <v>51</v>
      </c>
      <c r="B58" s="6">
        <v>0</v>
      </c>
      <c r="C58" s="6">
        <f t="shared" si="2"/>
        <v>0</v>
      </c>
      <c r="D58" s="6">
        <v>1017.18</v>
      </c>
      <c r="E58" s="6">
        <f t="shared" si="3"/>
        <v>0.8404000091874083</v>
      </c>
    </row>
    <row r="59" spans="1:5" ht="12.75">
      <c r="A59" s="4" t="s">
        <v>52</v>
      </c>
      <c r="B59" s="6">
        <v>205.54</v>
      </c>
      <c r="C59" s="6">
        <f t="shared" si="2"/>
        <v>0.7566813371693846</v>
      </c>
      <c r="D59" s="6">
        <v>615.01</v>
      </c>
      <c r="E59" s="6">
        <f t="shared" si="3"/>
        <v>0.5081248251541989</v>
      </c>
    </row>
    <row r="60" spans="1:5" ht="12.75">
      <c r="A60" s="4" t="s">
        <v>53</v>
      </c>
      <c r="B60" s="6">
        <v>0</v>
      </c>
      <c r="C60" s="6">
        <f t="shared" si="2"/>
        <v>0</v>
      </c>
      <c r="D60" s="6">
        <v>844.12</v>
      </c>
      <c r="E60" s="6">
        <f t="shared" si="3"/>
        <v>0.6974168345379139</v>
      </c>
    </row>
    <row r="61" spans="1:5" ht="12.75">
      <c r="A61" s="4" t="s">
        <v>54</v>
      </c>
      <c r="B61" s="6">
        <v>474.05</v>
      </c>
      <c r="C61" s="6">
        <f t="shared" si="2"/>
        <v>1.7451823872975905</v>
      </c>
      <c r="D61" s="6">
        <v>7839.95</v>
      </c>
      <c r="E61" s="6">
        <f t="shared" si="3"/>
        <v>6.477412111945598</v>
      </c>
    </row>
    <row r="62" spans="1:5" ht="12.75">
      <c r="A62" s="4" t="s">
        <v>62</v>
      </c>
      <c r="B62" s="6">
        <v>0</v>
      </c>
      <c r="C62" s="6">
        <f t="shared" si="2"/>
        <v>0</v>
      </c>
      <c r="D62" s="6">
        <v>11541.68</v>
      </c>
      <c r="E62" s="6">
        <f t="shared" si="3"/>
        <v>9.535802884482715</v>
      </c>
    </row>
    <row r="63" spans="1:5" ht="12.75">
      <c r="A63" s="4" t="s">
        <v>55</v>
      </c>
      <c r="B63" s="6">
        <v>1507</v>
      </c>
      <c r="C63" s="6">
        <f t="shared" si="2"/>
        <v>5.547916586135363</v>
      </c>
      <c r="D63" s="6">
        <v>5381</v>
      </c>
      <c r="E63" s="6">
        <f t="shared" si="3"/>
        <v>4.4458133756438825</v>
      </c>
    </row>
    <row r="64" spans="1:5" ht="12.75">
      <c r="A64" s="4" t="s">
        <v>56</v>
      </c>
      <c r="B64" s="6">
        <v>6554.88</v>
      </c>
      <c r="C64" s="6">
        <f t="shared" si="2"/>
        <v>24.13133873399268</v>
      </c>
      <c r="D64" s="6">
        <v>32774.4</v>
      </c>
      <c r="E64" s="6">
        <f t="shared" si="3"/>
        <v>27.07839916348316</v>
      </c>
    </row>
    <row r="65" spans="1:5" ht="12.75">
      <c r="A65" s="7"/>
      <c r="B65" s="9"/>
      <c r="C65" s="8"/>
      <c r="D65" s="9"/>
      <c r="E65" s="8"/>
    </row>
    <row r="66" spans="1:5" ht="12.75">
      <c r="A66" s="4" t="s">
        <v>57</v>
      </c>
      <c r="B66" s="6">
        <f>ROUND(SUBTOTAL(9,B21:B65),5)</f>
        <v>30792</v>
      </c>
      <c r="C66" s="6">
        <f>ROUND(SUBTOTAL(9,C21:C65),5)</f>
        <v>113.35862</v>
      </c>
      <c r="D66" s="6">
        <f>ROUND(SUBTOTAL(9,D21:D65),5)</f>
        <v>137525.11</v>
      </c>
      <c r="E66" s="6">
        <f>ROUND(SUBTOTAL(9,E21:E65),5)</f>
        <v>113.62404</v>
      </c>
    </row>
    <row r="67" spans="1:5" ht="12.75">
      <c r="A67" s="7"/>
      <c r="B67" s="9"/>
      <c r="C67" s="8"/>
      <c r="D67" s="9"/>
      <c r="E67" s="8"/>
    </row>
    <row r="68" spans="1:5" ht="13.5" thickBot="1">
      <c r="A68" s="4" t="s">
        <v>58</v>
      </c>
      <c r="B68" s="5">
        <f>-(ROUND(-B19+B66,5))</f>
        <v>-3628.65</v>
      </c>
      <c r="C68" s="6">
        <f>-(ROUND(-C19+C66,5))</f>
        <v>-13.35862</v>
      </c>
      <c r="D68" s="5">
        <f>-(ROUND(-D19+D66,5))</f>
        <v>-16489.89</v>
      </c>
      <c r="E68" s="6">
        <f>-(ROUND(-E19+E66,5))</f>
        <v>-13.62404</v>
      </c>
    </row>
    <row r="69" spans="1:5" ht="14.25" thickBot="1" thickTop="1">
      <c r="A69" s="10"/>
      <c r="B69" s="11"/>
      <c r="C69" s="12"/>
      <c r="D69" s="11"/>
      <c r="E69" s="12"/>
    </row>
  </sheetData>
  <printOptions/>
  <pageMargins left="0.75" right="0.75" top="1.7638888888888888" bottom="0.8611111111111112" header="0.5" footer="0.5"/>
  <pageSetup horizontalDpi="600" verticalDpi="600" orientation="landscape" r:id="rId1"/>
  <headerFooter alignWithMargins="0">
    <oddHeader>&amp;L&amp;"Times New Roman"&amp;8
&amp;10
&amp;C&amp;"Times New Roman"&amp;8
&amp;10CEDAR BLUFF UTILITIES &amp; SOLID WASTE 
SEWER
INCOME STATEMENT
FOR THE FIVE MONTHS ENDING FEBRUARY 28, 2013
</oddHeader>
    <oddFooter>&amp;L&amp;10&amp;"Times New Roman"&amp;D at &amp;T&amp;C&amp;10&amp;"Times New Roman"FOR MANAGEMENT PURPOSES ONLY&amp;R&amp;10&amp;"Times New Roman"Page: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Brice Building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mkelly</dc:creator>
  <cp:keywords/>
  <dc:description/>
  <cp:lastModifiedBy>mkelly</cp:lastModifiedBy>
  <dcterms:created xsi:type="dcterms:W3CDTF">2013-04-05T17:00:03Z</dcterms:created>
  <dcterms:modified xsi:type="dcterms:W3CDTF">2013-04-05T17:10:38Z</dcterms:modified>
  <cp:category/>
  <cp:version/>
  <cp:contentType/>
  <cp:contentStatus/>
</cp:coreProperties>
</file>